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5072017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<sst xmlns="http://schemas.openxmlformats.org/spreadsheetml/2006/main" count="49" uniqueCount="46">
  <si>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HOMMES</t>
  </si>
  <si>
    <t>FEMMES</t>
  </si>
  <si>
    <t>FILLES</t>
  </si>
  <si>
    <t>GARCONS</t>
  </si>
  <si>
    <t>CLUBS</t>
  </si>
  <si>
    <t>TCMC</t>
  </si>
  <si>
    <t>TCO</t>
  </si>
  <si>
    <t>TOTAL</t>
  </si>
  <si>
    <t>TCR</t>
  </si>
  <si>
    <t>TCA</t>
  </si>
  <si>
    <t>TCMD</t>
  </si>
  <si>
    <t>IRD</t>
  </si>
  <si>
    <t>SCANC</t>
  </si>
  <si>
    <t>AVNC</t>
  </si>
  <si>
    <t>LA FOA</t>
  </si>
  <si>
    <t>TONTOUTA</t>
  </si>
  <si>
    <t>LICENCIES ADULTES</t>
  </si>
  <si>
    <t>LICENCIES JEUNES</t>
  </si>
  <si>
    <t>TCPAITA</t>
  </si>
  <si>
    <t>ADULTES</t>
  </si>
  <si>
    <t>JEUNES</t>
  </si>
  <si>
    <t>LICENCIES SAISON 2016</t>
  </si>
  <si>
    <t>22 en 2014</t>
  </si>
  <si>
    <t>USLIFOU</t>
  </si>
  <si>
    <t>TCOUVEA</t>
  </si>
  <si>
    <t>AS6EME</t>
  </si>
  <si>
    <t>TCAZAREU</t>
  </si>
  <si>
    <t>TCKONE</t>
  </si>
  <si>
    <t>TCKOUMAC</t>
  </si>
  <si>
    <t>TCPBMT</t>
  </si>
  <si>
    <t>TCPDMIE</t>
  </si>
  <si>
    <t>TCTOUHO</t>
  </si>
  <si>
    <t>TCSARRAMEA</t>
  </si>
  <si>
    <t>TCWWL</t>
  </si>
  <si>
    <t>TCNENGONE</t>
  </si>
  <si>
    <t>33 en 2013</t>
  </si>
  <si>
    <t>TOTAL LICENCIES PROV. SUD</t>
  </si>
  <si>
    <t>TOTAL LICENCIES PROV. NORD</t>
  </si>
  <si>
    <t>TOTAL LICENCIES PROV. DES ILES</t>
  </si>
  <si>
    <t>TOTAL TCWALLIS</t>
  </si>
  <si>
    <t>TOTAL SAISON 2017</t>
  </si>
  <si>
    <t>LICENCIES SAISON 2017</t>
  </si>
  <si>
    <t xml:space="preserve">                                                     BILAN LICENCIES NLLE-CALEDONIE SAISON 2017</t>
  </si>
  <si>
    <t>Différence N-1</t>
  </si>
  <si>
    <t>CLUB SANS LICENCIES 2017</t>
  </si>
  <si>
    <t>TCBOURAIL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</si>
</sst>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15"/>
      <color theme="1"/>
      <name val="Calibri"/>
      <family val="2"/>
    </font>
    <font>
      <b/>
      <sz val="13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>
        <color indexed="63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22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38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4" fontId="38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8" fillId="34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38" fillId="34" borderId="14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40" fillId="0" borderId="15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38" fillId="0" borderId="17" xfId="0" applyNumberFormat="1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38" fillId="0" borderId="18" xfId="0" applyNumberFormat="1" applyFont="1" applyBorder="1" applyAlignment="1">
      <alignment horizontal="center" vertical="center"/>
    </xf>
    <xf numFmtId="0" fontId="38" fillId="34" borderId="12" xfId="0" applyFont="1" applyFill="1" applyBorder="1" applyAlignment="1">
      <alignment horizontal="center" vertical="center"/>
    </xf>
    <xf numFmtId="0" fontId="38" fillId="34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8" fillId="33" borderId="19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0" fillId="34" borderId="26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38" fillId="34" borderId="26" xfId="0" applyFont="1" applyFill="1" applyBorder="1" applyAlignment="1">
      <alignment horizontal="center" vertical="center"/>
    </xf>
    <xf numFmtId="3" fontId="42" fillId="34" borderId="26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Alignment="1">
      <alignment vertical="center"/>
    </xf>
    <xf numFmtId="0" fontId="38" fillId="0" borderId="27" xfId="0" applyFont="1" applyFill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33" borderId="27" xfId="0" applyFont="1" applyFill="1" applyBorder="1" applyAlignment="1">
      <alignment horizontal="center" vertical="center"/>
    </xf>
    <xf numFmtId="0" fontId="38" fillId="33" borderId="28" xfId="0" applyFont="1" applyFill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3" fontId="42" fillId="34" borderId="16" xfId="0" applyNumberFormat="1" applyFont="1" applyFill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14" fontId="38" fillId="0" borderId="31" xfId="0" applyNumberFormat="1" applyFont="1" applyBorder="1" applyAlignment="1">
      <alignment horizontal="center" vertical="center"/>
    </xf>
    <xf numFmtId="9" fontId="38" fillId="34" borderId="31" xfId="50" applyFont="1" applyFill="1" applyBorder="1" applyAlignment="1">
      <alignment horizontal="center" vertical="center"/>
    </xf>
    <xf numFmtId="9" fontId="38" fillId="33" borderId="31" xfId="50" applyFont="1" applyFill="1" applyBorder="1" applyAlignment="1">
      <alignment horizontal="center" vertical="center"/>
    </xf>
    <xf numFmtId="9" fontId="38" fillId="34" borderId="32" xfId="50" applyFont="1" applyFill="1" applyBorder="1" applyAlignment="1">
      <alignment horizontal="center" vertical="center"/>
    </xf>
    <xf numFmtId="9" fontId="38" fillId="34" borderId="33" xfId="50" applyFont="1" applyFill="1" applyBorder="1" applyAlignment="1">
      <alignment horizontal="center" vertical="center"/>
    </xf>
    <xf numFmtId="9" fontId="38" fillId="34" borderId="34" xfId="5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3" fontId="38" fillId="0" borderId="29" xfId="0" applyNumberFormat="1" applyFont="1" applyBorder="1" applyAlignment="1">
      <alignment horizontal="center" vertical="center"/>
    </xf>
    <xf numFmtId="9" fontId="38" fillId="33" borderId="32" xfId="50" applyFont="1" applyFill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3" fontId="42" fillId="34" borderId="18" xfId="0" applyNumberFormat="1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34" borderId="37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38" fillId="33" borderId="37" xfId="0" applyFont="1" applyFill="1" applyBorder="1" applyAlignment="1">
      <alignment horizontal="center" vertical="center"/>
    </xf>
    <xf numFmtId="0" fontId="38" fillId="34" borderId="38" xfId="0" applyFont="1" applyFill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8" fillId="33" borderId="38" xfId="0" applyFont="1" applyFill="1" applyBorder="1" applyAlignment="1">
      <alignment horizontal="center" vertical="center"/>
    </xf>
    <xf numFmtId="0" fontId="38" fillId="33" borderId="4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38" fillId="0" borderId="41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3" fontId="43" fillId="0" borderId="34" xfId="0" applyNumberFormat="1" applyFont="1" applyBorder="1" applyAlignment="1">
      <alignment horizontal="center" vertical="center"/>
    </xf>
    <xf numFmtId="3" fontId="42" fillId="35" borderId="16" xfId="0" applyNumberFormat="1" applyFont="1" applyFill="1" applyBorder="1" applyAlignment="1">
      <alignment horizontal="center" vertical="center"/>
    </xf>
    <xf numFmtId="9" fontId="38" fillId="35" borderId="34" xfId="50" applyFont="1" applyFill="1" applyBorder="1" applyAlignment="1">
      <alignment horizontal="center" vertical="center"/>
    </xf>
    <xf numFmtId="0" fontId="38" fillId="34" borderId="39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35" borderId="15" xfId="0" applyFont="1" applyFill="1" applyBorder="1" applyAlignment="1">
      <alignment horizontal="center" vertical="center"/>
    </xf>
    <xf numFmtId="0" fontId="42" fillId="35" borderId="16" xfId="0" applyFont="1" applyFill="1" applyBorder="1" applyAlignment="1">
      <alignment horizontal="center" vertical="center"/>
    </xf>
    <xf numFmtId="0" fontId="42" fillId="35" borderId="46" xfId="0" applyFont="1" applyFill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495300</xdr:colOff>
      <xdr:row>1</xdr:row>
      <xdr:rowOff>381000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647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4">
      <selection activeCell="E36" sqref="E36"/>
    </sheetView>
  </sheetViews>
  <sheetFormatPr defaultColWidth="11.421875" defaultRowHeight="15"/>
  <cols>
    <col min="1" max="1" width="17.28125" style="0" customWidth="1"/>
    <col min="3" max="3" width="12.421875" style="0" customWidth="1"/>
    <col min="8" max="8" width="10.7109375" style="0" customWidth="1"/>
    <col min="9" max="9" width="14.140625" style="0" customWidth="1"/>
    <col min="10" max="11" width="10.140625" style="0" customWidth="1"/>
    <col min="12" max="12" width="11.00390625" style="0" customWidth="1"/>
    <col min="13" max="13" width="11.421875" style="0" hidden="1" customWidth="1"/>
    <col min="14" max="14" width="0.13671875" style="0" hidden="1" customWidth="1"/>
  </cols>
  <sheetData>
    <row r="1" spans="1:14" ht="15" customHeight="1">
      <c r="A1" s="95" t="s">
        <v>42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31.5" customHeight="1" thickBo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</row>
    <row r="3" spans="1:14" ht="7.5" customHeight="1">
      <c r="A3" s="104" t="s">
        <v>41</v>
      </c>
      <c r="B3" s="105"/>
      <c r="C3" s="105"/>
      <c r="D3" s="105"/>
      <c r="E3" s="105"/>
      <c r="F3" s="105"/>
      <c r="G3" s="105"/>
      <c r="H3" s="105"/>
      <c r="I3" s="93"/>
      <c r="J3" s="108" t="s">
        <v>21</v>
      </c>
      <c r="K3" s="109"/>
      <c r="L3" s="109"/>
      <c r="M3" s="109"/>
      <c r="N3" s="110"/>
    </row>
    <row r="4" spans="1:14" ht="9.75" customHeight="1" thickBot="1">
      <c r="A4" s="106"/>
      <c r="B4" s="107"/>
      <c r="C4" s="107"/>
      <c r="D4" s="107"/>
      <c r="E4" s="107"/>
      <c r="F4" s="107"/>
      <c r="G4" s="107"/>
      <c r="H4" s="107"/>
      <c r="I4" s="94"/>
      <c r="J4" s="111"/>
      <c r="K4" s="112"/>
      <c r="L4" s="112"/>
      <c r="M4" s="112"/>
      <c r="N4" s="113"/>
    </row>
    <row r="5" spans="1:14" ht="17.25" customHeight="1">
      <c r="A5" s="114" t="s">
        <v>4</v>
      </c>
      <c r="B5" s="116" t="s">
        <v>16</v>
      </c>
      <c r="C5" s="116"/>
      <c r="D5" s="116"/>
      <c r="E5" s="116" t="s">
        <v>17</v>
      </c>
      <c r="F5" s="116"/>
      <c r="G5" s="116"/>
      <c r="H5" s="1" t="s">
        <v>7</v>
      </c>
      <c r="I5" s="57" t="s">
        <v>43</v>
      </c>
      <c r="J5" s="117" t="s">
        <v>7</v>
      </c>
      <c r="K5" s="118" t="s">
        <v>19</v>
      </c>
      <c r="L5" s="120" t="s">
        <v>20</v>
      </c>
      <c r="M5" s="3"/>
      <c r="N5" s="34"/>
    </row>
    <row r="6" spans="1:14" ht="12" customHeight="1">
      <c r="A6" s="115"/>
      <c r="B6" s="72" t="s">
        <v>1</v>
      </c>
      <c r="C6" s="72" t="s">
        <v>0</v>
      </c>
      <c r="D6" s="72" t="s">
        <v>7</v>
      </c>
      <c r="E6" s="72" t="s">
        <v>2</v>
      </c>
      <c r="F6" s="72" t="s">
        <v>3</v>
      </c>
      <c r="G6" s="72" t="s">
        <v>7</v>
      </c>
      <c r="H6" s="9">
        <v>42921</v>
      </c>
      <c r="I6" s="58">
        <v>42643</v>
      </c>
      <c r="J6" s="115"/>
      <c r="K6" s="119"/>
      <c r="L6" s="121"/>
      <c r="M6" s="3"/>
      <c r="N6" s="34"/>
    </row>
    <row r="7" spans="1:14" ht="15">
      <c r="A7" s="76" t="s">
        <v>8</v>
      </c>
      <c r="B7" s="73">
        <v>109</v>
      </c>
      <c r="C7" s="73">
        <v>297</v>
      </c>
      <c r="D7" s="72">
        <f>SUM(B7:C7)</f>
        <v>406</v>
      </c>
      <c r="E7" s="73">
        <v>46</v>
      </c>
      <c r="F7" s="73">
        <v>92</v>
      </c>
      <c r="G7" s="72">
        <f>SUM(E7:F7)</f>
        <v>138</v>
      </c>
      <c r="H7" s="32">
        <f>G7+D7</f>
        <v>544</v>
      </c>
      <c r="I7" s="59">
        <f>H7/J7-1</f>
        <v>0.7435897435897436</v>
      </c>
      <c r="J7" s="76">
        <v>312</v>
      </c>
      <c r="K7" s="73">
        <v>145</v>
      </c>
      <c r="L7" s="74">
        <v>167</v>
      </c>
      <c r="M7" s="3"/>
      <c r="N7" s="34"/>
    </row>
    <row r="8" spans="1:14" ht="15">
      <c r="A8" s="76" t="s">
        <v>6</v>
      </c>
      <c r="B8" s="73">
        <v>51</v>
      </c>
      <c r="C8" s="73">
        <v>139</v>
      </c>
      <c r="D8" s="72">
        <f>SUM(B8:C8)</f>
        <v>190</v>
      </c>
      <c r="E8" s="73">
        <v>81</v>
      </c>
      <c r="F8" s="73">
        <v>233</v>
      </c>
      <c r="G8" s="72">
        <f>SUM(E8:F8)</f>
        <v>314</v>
      </c>
      <c r="H8" s="32">
        <f>G8+D8</f>
        <v>504</v>
      </c>
      <c r="I8" s="59">
        <f>H8/J8-1</f>
        <v>0.15068493150684925</v>
      </c>
      <c r="J8" s="76">
        <v>438</v>
      </c>
      <c r="K8" s="73">
        <v>220</v>
      </c>
      <c r="L8" s="74">
        <v>218</v>
      </c>
      <c r="M8" s="3"/>
      <c r="N8" s="34"/>
    </row>
    <row r="9" spans="1:14" ht="15">
      <c r="A9" s="76" t="s">
        <v>5</v>
      </c>
      <c r="B9" s="73">
        <v>48</v>
      </c>
      <c r="C9" s="73">
        <v>101</v>
      </c>
      <c r="D9" s="72">
        <f aca="true" t="shared" si="0" ref="D9:D15">SUM(B9:C9)</f>
        <v>149</v>
      </c>
      <c r="E9" s="73">
        <v>110</v>
      </c>
      <c r="F9" s="73">
        <v>188</v>
      </c>
      <c r="G9" s="72">
        <f aca="true" t="shared" si="1" ref="G9:G15">SUM(E9:F9)</f>
        <v>298</v>
      </c>
      <c r="H9" s="32">
        <f>G9+D9</f>
        <v>447</v>
      </c>
      <c r="I9" s="59">
        <f aca="true" t="shared" si="2" ref="I9:I27">H9/J9-1</f>
        <v>-0.15019011406844107</v>
      </c>
      <c r="J9" s="75">
        <v>526</v>
      </c>
      <c r="K9" s="2">
        <v>177</v>
      </c>
      <c r="L9" s="39">
        <v>349</v>
      </c>
      <c r="M9" s="3"/>
      <c r="N9" s="34"/>
    </row>
    <row r="10" spans="1:14" ht="15">
      <c r="A10" s="76" t="s">
        <v>9</v>
      </c>
      <c r="B10" s="73">
        <v>25</v>
      </c>
      <c r="C10" s="73">
        <v>56</v>
      </c>
      <c r="D10" s="72">
        <f t="shared" si="0"/>
        <v>81</v>
      </c>
      <c r="E10" s="73">
        <v>33</v>
      </c>
      <c r="F10" s="73">
        <v>65</v>
      </c>
      <c r="G10" s="72">
        <f t="shared" si="1"/>
        <v>98</v>
      </c>
      <c r="H10" s="32">
        <f aca="true" t="shared" si="3" ref="H10:H32">G10+D10</f>
        <v>179</v>
      </c>
      <c r="I10" s="59">
        <f t="shared" si="2"/>
        <v>-0.2924901185770751</v>
      </c>
      <c r="J10" s="76">
        <v>253</v>
      </c>
      <c r="K10" s="73">
        <v>121</v>
      </c>
      <c r="L10" s="74">
        <v>132</v>
      </c>
      <c r="M10" s="3"/>
      <c r="N10" s="34"/>
    </row>
    <row r="11" spans="1:14" ht="15">
      <c r="A11" s="76" t="s">
        <v>25</v>
      </c>
      <c r="B11" s="73">
        <v>31</v>
      </c>
      <c r="C11" s="73">
        <v>61</v>
      </c>
      <c r="D11" s="72">
        <f>SUM(B11:C11)</f>
        <v>92</v>
      </c>
      <c r="E11" s="73">
        <v>20</v>
      </c>
      <c r="F11" s="73">
        <v>26</v>
      </c>
      <c r="G11" s="72">
        <f>SUM(E11:F11)</f>
        <v>46</v>
      </c>
      <c r="H11" s="32">
        <f>G11+D11</f>
        <v>138</v>
      </c>
      <c r="I11" s="59">
        <f>H11/J11-1</f>
        <v>0.5164835164835164</v>
      </c>
      <c r="J11" s="76">
        <v>91</v>
      </c>
      <c r="K11" s="73">
        <v>64</v>
      </c>
      <c r="L11" s="74">
        <v>27</v>
      </c>
      <c r="M11" s="3"/>
      <c r="N11" s="34"/>
    </row>
    <row r="12" spans="1:14" ht="15">
      <c r="A12" s="76" t="s">
        <v>10</v>
      </c>
      <c r="B12" s="73">
        <v>21</v>
      </c>
      <c r="C12" s="73">
        <v>41</v>
      </c>
      <c r="D12" s="72">
        <f t="shared" si="0"/>
        <v>62</v>
      </c>
      <c r="E12" s="73">
        <v>22</v>
      </c>
      <c r="F12" s="73">
        <v>45</v>
      </c>
      <c r="G12" s="72">
        <f t="shared" si="1"/>
        <v>67</v>
      </c>
      <c r="H12" s="32">
        <f t="shared" si="3"/>
        <v>129</v>
      </c>
      <c r="I12" s="59">
        <f t="shared" si="2"/>
        <v>-0.19374999999999998</v>
      </c>
      <c r="J12" s="76">
        <v>160</v>
      </c>
      <c r="K12" s="73">
        <v>79</v>
      </c>
      <c r="L12" s="74">
        <v>81</v>
      </c>
      <c r="M12" s="3"/>
      <c r="N12" s="34"/>
    </row>
    <row r="13" spans="1:14" ht="15">
      <c r="A13" s="76" t="s">
        <v>18</v>
      </c>
      <c r="B13" s="73">
        <v>19</v>
      </c>
      <c r="C13" s="73">
        <v>28</v>
      </c>
      <c r="D13" s="72">
        <f>SUM(B13:C13)</f>
        <v>47</v>
      </c>
      <c r="E13" s="73">
        <v>9</v>
      </c>
      <c r="F13" s="73">
        <v>23</v>
      </c>
      <c r="G13" s="72">
        <f>SUM(E13:F13)</f>
        <v>32</v>
      </c>
      <c r="H13" s="32">
        <f>G13+D13</f>
        <v>79</v>
      </c>
      <c r="I13" s="59">
        <f>H13/J13-1</f>
        <v>-0.18556701030927836</v>
      </c>
      <c r="J13" s="75">
        <v>97</v>
      </c>
      <c r="K13" s="2">
        <v>46</v>
      </c>
      <c r="L13" s="39">
        <v>51</v>
      </c>
      <c r="M13" s="3"/>
      <c r="N13" s="34"/>
    </row>
    <row r="14" spans="1:14" ht="15">
      <c r="A14" s="76" t="s">
        <v>26</v>
      </c>
      <c r="B14" s="73">
        <v>7</v>
      </c>
      <c r="C14" s="73">
        <v>13</v>
      </c>
      <c r="D14" s="72">
        <f>SUM(B14:C14)</f>
        <v>20</v>
      </c>
      <c r="E14" s="73">
        <v>17</v>
      </c>
      <c r="F14" s="73">
        <v>13</v>
      </c>
      <c r="G14" s="72">
        <f>SUM(E14:F14)</f>
        <v>30</v>
      </c>
      <c r="H14" s="32">
        <f>G14+D14</f>
        <v>50</v>
      </c>
      <c r="I14" s="59">
        <f>H14/J14-1</f>
        <v>-0.25373134328358204</v>
      </c>
      <c r="J14" s="76">
        <v>67</v>
      </c>
      <c r="K14" s="73">
        <v>26</v>
      </c>
      <c r="L14" s="74">
        <v>41</v>
      </c>
      <c r="M14" s="3"/>
      <c r="N14" s="34"/>
    </row>
    <row r="15" spans="1:14" ht="15">
      <c r="A15" s="76" t="s">
        <v>11</v>
      </c>
      <c r="B15" s="73">
        <v>4</v>
      </c>
      <c r="C15" s="73">
        <v>19</v>
      </c>
      <c r="D15" s="72">
        <f t="shared" si="0"/>
        <v>23</v>
      </c>
      <c r="E15" s="73">
        <v>0</v>
      </c>
      <c r="F15" s="73">
        <v>0</v>
      </c>
      <c r="G15" s="72">
        <f t="shared" si="1"/>
        <v>0</v>
      </c>
      <c r="H15" s="32">
        <f t="shared" si="3"/>
        <v>23</v>
      </c>
      <c r="I15" s="59">
        <f t="shared" si="2"/>
        <v>-0.28125</v>
      </c>
      <c r="J15" s="75">
        <v>32</v>
      </c>
      <c r="K15" s="2">
        <v>28</v>
      </c>
      <c r="L15" s="39">
        <v>4</v>
      </c>
      <c r="M15" s="3"/>
      <c r="N15" s="34"/>
    </row>
    <row r="16" spans="1:14" ht="15">
      <c r="A16" s="76" t="s">
        <v>45</v>
      </c>
      <c r="B16" s="73">
        <v>4</v>
      </c>
      <c r="C16" s="73">
        <v>11</v>
      </c>
      <c r="D16" s="72">
        <f aca="true" t="shared" si="4" ref="D16:D21">SUM(B16:C16)</f>
        <v>15</v>
      </c>
      <c r="E16" s="73">
        <v>3</v>
      </c>
      <c r="F16" s="73">
        <v>0</v>
      </c>
      <c r="G16" s="72">
        <f>SUM(E16:F16)</f>
        <v>3</v>
      </c>
      <c r="H16" s="32">
        <f>G16+D16</f>
        <v>18</v>
      </c>
      <c r="I16" s="59">
        <f>H16/J16-1</f>
        <v>-0.5813953488372092</v>
      </c>
      <c r="J16" s="76">
        <v>43</v>
      </c>
      <c r="K16" s="73">
        <v>21</v>
      </c>
      <c r="L16" s="74">
        <v>22</v>
      </c>
      <c r="M16" s="3"/>
      <c r="N16" s="34"/>
    </row>
    <row r="17" spans="1:14" ht="15">
      <c r="A17" s="76" t="s">
        <v>14</v>
      </c>
      <c r="B17" s="73">
        <v>1</v>
      </c>
      <c r="C17" s="73">
        <v>7</v>
      </c>
      <c r="D17" s="72">
        <f t="shared" si="4"/>
        <v>8</v>
      </c>
      <c r="E17" s="73">
        <v>3</v>
      </c>
      <c r="F17" s="73">
        <v>6</v>
      </c>
      <c r="G17" s="72">
        <f>SUM(E17:F17)</f>
        <v>9</v>
      </c>
      <c r="H17" s="32">
        <f>G17+D17</f>
        <v>17</v>
      </c>
      <c r="I17" s="59">
        <f>H17/J17-1</f>
        <v>-0.37037037037037035</v>
      </c>
      <c r="J17" s="76">
        <v>27</v>
      </c>
      <c r="K17" s="73">
        <v>12</v>
      </c>
      <c r="L17" s="74">
        <v>15</v>
      </c>
      <c r="M17" s="3"/>
      <c r="N17" s="34"/>
    </row>
    <row r="18" spans="1:14" ht="15">
      <c r="A18" s="80" t="s">
        <v>32</v>
      </c>
      <c r="B18" s="14">
        <v>6</v>
      </c>
      <c r="C18" s="14">
        <v>0</v>
      </c>
      <c r="D18" s="13">
        <f t="shared" si="4"/>
        <v>6</v>
      </c>
      <c r="E18" s="14">
        <v>5</v>
      </c>
      <c r="F18" s="14">
        <v>4</v>
      </c>
      <c r="G18" s="13">
        <f>SUM(E18:F18)</f>
        <v>9</v>
      </c>
      <c r="H18" s="33">
        <f>G18+D18</f>
        <v>15</v>
      </c>
      <c r="I18" s="61">
        <f>H18/J18-1</f>
        <v>6.5</v>
      </c>
      <c r="J18" s="77">
        <v>2</v>
      </c>
      <c r="K18" s="12">
        <v>2</v>
      </c>
      <c r="L18" s="78">
        <v>0</v>
      </c>
      <c r="M18" s="3"/>
      <c r="N18" s="34"/>
    </row>
    <row r="19" spans="1:14" ht="15">
      <c r="A19" s="77" t="s">
        <v>12</v>
      </c>
      <c r="B19" s="12">
        <v>3</v>
      </c>
      <c r="C19" s="12">
        <v>0</v>
      </c>
      <c r="D19" s="11">
        <f t="shared" si="4"/>
        <v>3</v>
      </c>
      <c r="E19" s="12">
        <v>1</v>
      </c>
      <c r="F19" s="12">
        <v>1</v>
      </c>
      <c r="G19" s="11">
        <f>SUM(E19:F19)</f>
        <v>2</v>
      </c>
      <c r="H19" s="32">
        <f>G19+D19</f>
        <v>5</v>
      </c>
      <c r="I19" s="59">
        <f>H19/J19-1</f>
        <v>0</v>
      </c>
      <c r="J19" s="90">
        <v>5</v>
      </c>
      <c r="K19" s="91">
        <v>4</v>
      </c>
      <c r="L19" s="92">
        <v>1</v>
      </c>
      <c r="M19" s="3"/>
      <c r="N19" s="34"/>
    </row>
    <row r="20" spans="1:14" ht="15">
      <c r="A20" s="76" t="s">
        <v>13</v>
      </c>
      <c r="B20" s="73">
        <v>0</v>
      </c>
      <c r="C20" s="73">
        <v>2</v>
      </c>
      <c r="D20" s="72">
        <f t="shared" si="4"/>
        <v>2</v>
      </c>
      <c r="E20" s="73">
        <v>0</v>
      </c>
      <c r="F20" s="73">
        <v>0</v>
      </c>
      <c r="G20" s="72">
        <v>0</v>
      </c>
      <c r="H20" s="32">
        <f>G20+D20</f>
        <v>2</v>
      </c>
      <c r="I20" s="59">
        <f>H20/J20-1</f>
        <v>-0.8888888888888888</v>
      </c>
      <c r="J20" s="76">
        <v>18</v>
      </c>
      <c r="K20" s="73">
        <v>18</v>
      </c>
      <c r="L20" s="74">
        <v>0</v>
      </c>
      <c r="M20" s="3"/>
      <c r="N20" s="34"/>
    </row>
    <row r="21" spans="1:14" ht="15.75" thickBot="1">
      <c r="A21" s="79" t="s">
        <v>15</v>
      </c>
      <c r="B21" s="5">
        <v>0</v>
      </c>
      <c r="C21" s="5">
        <v>0</v>
      </c>
      <c r="D21" s="4">
        <f t="shared" si="4"/>
        <v>0</v>
      </c>
      <c r="E21" s="5">
        <v>0</v>
      </c>
      <c r="F21" s="5">
        <v>0</v>
      </c>
      <c r="G21" s="4">
        <v>0</v>
      </c>
      <c r="H21" s="6">
        <f t="shared" si="3"/>
        <v>0</v>
      </c>
      <c r="I21" s="60">
        <f t="shared" si="2"/>
        <v>-1</v>
      </c>
      <c r="J21" s="79">
        <v>10</v>
      </c>
      <c r="K21" s="5">
        <v>5</v>
      </c>
      <c r="L21" s="42">
        <v>5</v>
      </c>
      <c r="M21" s="35"/>
      <c r="N21" s="36"/>
    </row>
    <row r="22" spans="1:14" ht="15" customHeight="1" thickBot="1">
      <c r="A22" s="15" t="s">
        <v>36</v>
      </c>
      <c r="B22" s="16"/>
      <c r="C22" s="16"/>
      <c r="D22" s="17">
        <f>SUM(D7:D21)</f>
        <v>1104</v>
      </c>
      <c r="E22" s="18"/>
      <c r="F22" s="18"/>
      <c r="G22" s="17">
        <f>SUM(G7:G21)</f>
        <v>1046</v>
      </c>
      <c r="H22" s="44">
        <f>SUM(H7:H21)</f>
        <v>2150</v>
      </c>
      <c r="I22" s="63">
        <f>H22/J22-1</f>
        <v>0.03315713599231129</v>
      </c>
      <c r="J22" s="67">
        <f>SUM(J7:J21)</f>
        <v>2081</v>
      </c>
      <c r="K22" s="28">
        <f>SUM(K7:K21)</f>
        <v>968</v>
      </c>
      <c r="L22" s="31">
        <f>SUM(L7:L21)</f>
        <v>1113</v>
      </c>
      <c r="M22" s="3"/>
      <c r="N22" s="34"/>
    </row>
    <row r="23" spans="1:14" ht="15">
      <c r="A23" s="81" t="s">
        <v>27</v>
      </c>
      <c r="B23" s="10">
        <v>17</v>
      </c>
      <c r="C23" s="10">
        <v>46</v>
      </c>
      <c r="D23" s="71">
        <f>SUM(B23:C23)</f>
        <v>63</v>
      </c>
      <c r="E23" s="10">
        <v>17</v>
      </c>
      <c r="F23" s="10">
        <v>37</v>
      </c>
      <c r="G23" s="71">
        <f>SUM(E23:F23)</f>
        <v>54</v>
      </c>
      <c r="H23" s="45">
        <f t="shared" si="3"/>
        <v>117</v>
      </c>
      <c r="I23" s="62">
        <f t="shared" si="2"/>
        <v>0.13592233009708732</v>
      </c>
      <c r="J23" s="64">
        <v>103</v>
      </c>
      <c r="K23" s="65">
        <v>57</v>
      </c>
      <c r="L23" s="66">
        <v>46</v>
      </c>
      <c r="M23" s="3"/>
      <c r="N23" s="34"/>
    </row>
    <row r="24" spans="1:14" ht="15">
      <c r="A24" s="76" t="s">
        <v>28</v>
      </c>
      <c r="B24" s="73">
        <v>14</v>
      </c>
      <c r="C24" s="73">
        <v>25</v>
      </c>
      <c r="D24" s="72">
        <f>SUM(B24:C24)</f>
        <v>39</v>
      </c>
      <c r="E24" s="73">
        <v>18</v>
      </c>
      <c r="F24" s="73">
        <v>34</v>
      </c>
      <c r="G24" s="72">
        <f>SUM(E24:F24)</f>
        <v>52</v>
      </c>
      <c r="H24" s="32">
        <f t="shared" si="3"/>
        <v>91</v>
      </c>
      <c r="I24" s="59">
        <f t="shared" si="2"/>
        <v>0.24657534246575352</v>
      </c>
      <c r="J24" s="50">
        <v>73</v>
      </c>
      <c r="K24" s="2">
        <v>33</v>
      </c>
      <c r="L24" s="39">
        <v>40</v>
      </c>
      <c r="M24" s="3"/>
      <c r="N24" s="34"/>
    </row>
    <row r="25" spans="1:14" ht="15">
      <c r="A25" s="76" t="s">
        <v>30</v>
      </c>
      <c r="B25" s="73">
        <v>10</v>
      </c>
      <c r="C25" s="73">
        <v>27</v>
      </c>
      <c r="D25" s="72">
        <f>SUM(B25:C25)</f>
        <v>37</v>
      </c>
      <c r="E25" s="73">
        <v>21</v>
      </c>
      <c r="F25" s="73">
        <v>28</v>
      </c>
      <c r="G25" s="72">
        <f>SUM(E25:F25)</f>
        <v>49</v>
      </c>
      <c r="H25" s="32">
        <f>G25+D25</f>
        <v>86</v>
      </c>
      <c r="I25" s="59">
        <f>H25/J25-1</f>
        <v>-0.16504854368932043</v>
      </c>
      <c r="J25" s="51">
        <v>103</v>
      </c>
      <c r="K25" s="73">
        <v>41</v>
      </c>
      <c r="L25" s="74">
        <v>62</v>
      </c>
      <c r="M25" s="3">
        <f>SUM(E26:G26)</f>
        <v>88</v>
      </c>
      <c r="N25" s="34"/>
    </row>
    <row r="26" spans="1:14" ht="15">
      <c r="A26" s="76" t="s">
        <v>29</v>
      </c>
      <c r="B26" s="73">
        <v>8</v>
      </c>
      <c r="C26" s="73">
        <v>14</v>
      </c>
      <c r="D26" s="72">
        <f>SUM(B26:C26)</f>
        <v>22</v>
      </c>
      <c r="E26" s="73">
        <v>18</v>
      </c>
      <c r="F26" s="73">
        <v>26</v>
      </c>
      <c r="G26" s="72">
        <f>SUM(E26:F26)</f>
        <v>44</v>
      </c>
      <c r="H26" s="32">
        <f t="shared" si="3"/>
        <v>66</v>
      </c>
      <c r="I26" s="59">
        <f t="shared" si="2"/>
        <v>0.19999999999999996</v>
      </c>
      <c r="J26" s="51">
        <v>55</v>
      </c>
      <c r="K26" s="73">
        <v>24</v>
      </c>
      <c r="L26" s="74">
        <v>31</v>
      </c>
      <c r="M26" s="3"/>
      <c r="N26" s="34"/>
    </row>
    <row r="27" spans="1:14" ht="15">
      <c r="A27" s="76" t="s">
        <v>31</v>
      </c>
      <c r="B27" s="73">
        <v>8</v>
      </c>
      <c r="C27" s="73">
        <v>7</v>
      </c>
      <c r="D27" s="72">
        <f>SUM(B27:C27)</f>
        <v>15</v>
      </c>
      <c r="E27" s="73">
        <v>12</v>
      </c>
      <c r="F27" s="73">
        <v>12</v>
      </c>
      <c r="G27" s="72">
        <f>SUM(E27:F27)</f>
        <v>24</v>
      </c>
      <c r="H27" s="32">
        <f t="shared" si="3"/>
        <v>39</v>
      </c>
      <c r="I27" s="59">
        <f t="shared" si="2"/>
        <v>-0.23529411764705888</v>
      </c>
      <c r="J27" s="51">
        <v>51</v>
      </c>
      <c r="K27" s="73">
        <v>20</v>
      </c>
      <c r="L27" s="74">
        <v>31</v>
      </c>
      <c r="M27" s="38" t="s">
        <v>22</v>
      </c>
      <c r="N27" s="34"/>
    </row>
    <row r="28" spans="1:14" ht="15.75" thickBot="1">
      <c r="A28" s="82" t="s">
        <v>33</v>
      </c>
      <c r="B28" s="21">
        <v>0</v>
      </c>
      <c r="C28" s="21">
        <v>0</v>
      </c>
      <c r="D28" s="20">
        <v>0</v>
      </c>
      <c r="E28" s="21">
        <v>0</v>
      </c>
      <c r="F28" s="21">
        <v>0</v>
      </c>
      <c r="G28" s="20">
        <v>0</v>
      </c>
      <c r="H28" s="37">
        <f t="shared" si="3"/>
        <v>0</v>
      </c>
      <c r="I28" s="68">
        <v>0</v>
      </c>
      <c r="J28" s="53">
        <v>0</v>
      </c>
      <c r="K28" s="21">
        <v>0</v>
      </c>
      <c r="L28" s="40">
        <v>0</v>
      </c>
      <c r="M28" s="3"/>
      <c r="N28" s="34"/>
    </row>
    <row r="29" spans="1:14" ht="15" customHeight="1" thickBot="1">
      <c r="A29" s="15" t="s">
        <v>37</v>
      </c>
      <c r="B29" s="16"/>
      <c r="C29" s="16"/>
      <c r="D29" s="17">
        <f>SUM(D23:D28)</f>
        <v>176</v>
      </c>
      <c r="E29" s="18"/>
      <c r="F29" s="18"/>
      <c r="G29" s="17">
        <f>SUM(G23:G28)</f>
        <v>223</v>
      </c>
      <c r="H29" s="44">
        <f>SUM(H23:H28)</f>
        <v>399</v>
      </c>
      <c r="I29" s="63">
        <f>H29/J29-1</f>
        <v>0.036363636363636376</v>
      </c>
      <c r="J29" s="54">
        <f>+SUM(J23:J28)</f>
        <v>385</v>
      </c>
      <c r="K29" s="41">
        <f>+SUM(K23:K28)</f>
        <v>175</v>
      </c>
      <c r="L29" s="69">
        <f>+SUM(L23:L28)</f>
        <v>210</v>
      </c>
      <c r="M29" s="3"/>
      <c r="N29" s="34"/>
    </row>
    <row r="30" spans="1:14" ht="15">
      <c r="A30" s="85" t="s">
        <v>23</v>
      </c>
      <c r="B30" s="22">
        <v>1</v>
      </c>
      <c r="C30" s="22">
        <v>3</v>
      </c>
      <c r="D30" s="23">
        <f>SUM(B30:C30)</f>
        <v>4</v>
      </c>
      <c r="E30" s="22">
        <v>5</v>
      </c>
      <c r="F30" s="22">
        <v>3</v>
      </c>
      <c r="G30" s="23">
        <f>SUM(E30:F30)</f>
        <v>8</v>
      </c>
      <c r="H30" s="33">
        <f>G30+D30</f>
        <v>12</v>
      </c>
      <c r="I30" s="61">
        <f>H30/J30-1</f>
        <v>-0.8235294117647058</v>
      </c>
      <c r="J30" s="55">
        <v>68</v>
      </c>
      <c r="K30" s="24">
        <v>9</v>
      </c>
      <c r="L30" s="43">
        <v>59</v>
      </c>
      <c r="M30" s="3"/>
      <c r="N30" s="34"/>
    </row>
    <row r="31" spans="1:14" ht="15">
      <c r="A31" s="83" t="s">
        <v>24</v>
      </c>
      <c r="B31" s="7">
        <v>0</v>
      </c>
      <c r="C31" s="7">
        <v>0</v>
      </c>
      <c r="D31" s="4">
        <v>0</v>
      </c>
      <c r="E31" s="7">
        <v>0</v>
      </c>
      <c r="F31" s="7">
        <v>0</v>
      </c>
      <c r="G31" s="4">
        <v>0</v>
      </c>
      <c r="H31" s="6">
        <f t="shared" si="3"/>
        <v>0</v>
      </c>
      <c r="I31" s="60">
        <v>0</v>
      </c>
      <c r="J31" s="52">
        <v>0</v>
      </c>
      <c r="K31" s="5">
        <v>0</v>
      </c>
      <c r="L31" s="42">
        <v>0</v>
      </c>
      <c r="M31" s="84" t="s">
        <v>35</v>
      </c>
      <c r="N31" s="34"/>
    </row>
    <row r="32" spans="1:14" ht="15.75" thickBot="1">
      <c r="A32" s="83" t="s">
        <v>34</v>
      </c>
      <c r="B32" s="7">
        <v>0</v>
      </c>
      <c r="C32" s="7">
        <v>0</v>
      </c>
      <c r="D32" s="4">
        <v>0</v>
      </c>
      <c r="E32" s="7">
        <v>0</v>
      </c>
      <c r="F32" s="7">
        <v>0</v>
      </c>
      <c r="G32" s="4">
        <v>0</v>
      </c>
      <c r="H32" s="6">
        <f t="shared" si="3"/>
        <v>0</v>
      </c>
      <c r="I32" s="60">
        <v>0</v>
      </c>
      <c r="J32" s="52">
        <v>0</v>
      </c>
      <c r="K32" s="5">
        <v>0</v>
      </c>
      <c r="L32" s="42">
        <v>0</v>
      </c>
      <c r="M32" s="3"/>
      <c r="N32" s="34"/>
    </row>
    <row r="33" spans="1:14" ht="16.5" customHeight="1" thickBot="1">
      <c r="A33" s="15" t="s">
        <v>38</v>
      </c>
      <c r="B33" s="16"/>
      <c r="C33" s="16"/>
      <c r="D33" s="17">
        <f>SUM(D30:D32)</f>
        <v>4</v>
      </c>
      <c r="E33" s="18"/>
      <c r="F33" s="18"/>
      <c r="G33" s="17">
        <f>SUM(G30:G32)</f>
        <v>8</v>
      </c>
      <c r="H33" s="44">
        <f>SUM(H30:H32)</f>
        <v>12</v>
      </c>
      <c r="I33" s="63">
        <f>H33/J33-1</f>
        <v>-0.8235294117647058</v>
      </c>
      <c r="J33" s="54">
        <f>SUM(J30:J32)</f>
        <v>68</v>
      </c>
      <c r="K33" s="19">
        <f>SUM(K30:K32)</f>
        <v>9</v>
      </c>
      <c r="L33" s="29">
        <f>SUM(L30:L32)</f>
        <v>59</v>
      </c>
      <c r="M33" s="3"/>
      <c r="N33" s="34"/>
    </row>
    <row r="34" spans="1:14" ht="15.75" thickBot="1">
      <c r="A34" s="25" t="s">
        <v>39</v>
      </c>
      <c r="B34" s="26">
        <v>6</v>
      </c>
      <c r="C34" s="26">
        <v>10</v>
      </c>
      <c r="D34" s="19">
        <f>SUM(B34:C34)</f>
        <v>16</v>
      </c>
      <c r="E34" s="26">
        <v>2</v>
      </c>
      <c r="F34" s="26">
        <v>13</v>
      </c>
      <c r="G34" s="19">
        <f>SUM(E34:F34)</f>
        <v>15</v>
      </c>
      <c r="H34" s="46">
        <v>31</v>
      </c>
      <c r="I34" s="63">
        <f>H34/J34-1</f>
        <v>-0.34042553191489366</v>
      </c>
      <c r="J34" s="54">
        <v>47</v>
      </c>
      <c r="K34" s="19">
        <v>24</v>
      </c>
      <c r="L34" s="29">
        <v>23</v>
      </c>
      <c r="M34" s="3"/>
      <c r="N34" s="34"/>
    </row>
    <row r="35" spans="1:14" ht="18" customHeight="1" thickBot="1">
      <c r="A35" s="101" t="s">
        <v>40</v>
      </c>
      <c r="B35" s="102"/>
      <c r="C35" s="103"/>
      <c r="D35" s="87">
        <f>SUM(D22,D29,D33,D34)</f>
        <v>1300</v>
      </c>
      <c r="E35" s="86"/>
      <c r="F35" s="86"/>
      <c r="G35" s="87">
        <f>SUM(G22,G29,G33,G34)</f>
        <v>1292</v>
      </c>
      <c r="H35" s="88">
        <f>H22+H29+H33+H34</f>
        <v>2592</v>
      </c>
      <c r="I35" s="89">
        <f>H35/J35-1</f>
        <v>0.0042619139868267375</v>
      </c>
      <c r="J35" s="56">
        <f>J22+J29+J33+J34</f>
        <v>2581</v>
      </c>
      <c r="K35" s="47">
        <f>K22+K29+K33+K34</f>
        <v>1176</v>
      </c>
      <c r="L35" s="70">
        <f>L22+L29+L33+L34</f>
        <v>1405</v>
      </c>
      <c r="M35" s="35"/>
      <c r="N35" s="36"/>
    </row>
    <row r="36" ht="11.25" customHeight="1">
      <c r="E36" s="27"/>
    </row>
    <row r="37" spans="1:12" ht="10.5" customHeight="1">
      <c r="A37" s="48"/>
      <c r="B37" s="49"/>
      <c r="C37" s="49"/>
      <c r="D37" s="49"/>
      <c r="E37" s="48"/>
      <c r="F37" s="48"/>
      <c r="H37" s="48"/>
      <c r="I37" s="48"/>
      <c r="J37" s="49"/>
      <c r="K37" s="49"/>
      <c r="L37" s="49"/>
    </row>
    <row r="38" spans="1:12" ht="10.5" customHeight="1">
      <c r="A38" s="48"/>
      <c r="B38" s="49"/>
      <c r="C38" s="49"/>
      <c r="D38" s="49"/>
      <c r="E38" s="48"/>
      <c r="F38" s="48"/>
      <c r="H38" s="8"/>
      <c r="I38" s="8"/>
      <c r="J38" s="30" t="s">
        <v>44</v>
      </c>
      <c r="K38" s="30"/>
      <c r="L38" s="30"/>
    </row>
  </sheetData>
  <sheetProtection/>
  <mergeCells count="11">
    <mergeCell ref="L5:L6"/>
    <mergeCell ref="I3:I4"/>
    <mergeCell ref="A1:N2"/>
    <mergeCell ref="A35:C35"/>
    <mergeCell ref="A3:H4"/>
    <mergeCell ref="J3:N4"/>
    <mergeCell ref="A5:A6"/>
    <mergeCell ref="B5:D5"/>
    <mergeCell ref="E5:G5"/>
    <mergeCell ref="J5:J6"/>
    <mergeCell ref="K5:K6"/>
  </mergeCells>
  <printOptions/>
  <pageMargins left="0" right="0" top="0" bottom="0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2017-07-05T03:59:47Z</dcterms:modified>
  <cp:category/>
  <cp:version/>
  <cp:contentType/>
  <cp:contentStatus/>
</cp:coreProperties>
</file>